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5480" windowHeight="116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18" i="1"/>
  <c r="G22" s="1"/>
  <c r="F22"/>
  <c r="E22"/>
  <c r="D22"/>
  <c r="G15" l="1"/>
  <c r="D31" l="1"/>
  <c r="G17"/>
  <c r="G16"/>
  <c r="E13"/>
  <c r="D13"/>
  <c r="F13"/>
  <c r="G19" l="1"/>
  <c r="G30"/>
  <c r="D19"/>
  <c r="D21" s="1"/>
  <c r="D32" s="1"/>
  <c r="E19"/>
  <c r="E21" s="1"/>
  <c r="F19"/>
  <c r="F21" s="1"/>
  <c r="G20"/>
  <c r="F31"/>
  <c r="E31"/>
  <c r="G29"/>
  <c r="G27"/>
  <c r="G21" l="1"/>
  <c r="F32"/>
  <c r="G31"/>
  <c r="E32"/>
</calcChain>
</file>

<file path=xl/comments1.xml><?xml version="1.0" encoding="utf-8"?>
<comments xmlns="http://schemas.openxmlformats.org/spreadsheetml/2006/main">
  <authors>
    <author>Dušan Mikuž</author>
  </authors>
  <commentList>
    <comment ref="C16" authorId="0">
      <text>
        <r>
          <rPr>
            <b/>
            <sz val="8"/>
            <color indexed="81"/>
            <rFont val="Tahoma"/>
            <family val="2"/>
          </rPr>
          <t>Dušan Mikuž:</t>
        </r>
        <r>
          <rPr>
            <sz val="8"/>
            <color indexed="81"/>
            <rFont val="Tahoma"/>
            <family val="2"/>
          </rPr>
          <t xml:space="preserve">
Vsota je lahko največ </t>
        </r>
        <r>
          <rPr>
            <b/>
            <sz val="8"/>
            <color indexed="81"/>
            <rFont val="Tahoma"/>
            <family val="2"/>
          </rPr>
          <t>3.000 EUR</t>
        </r>
        <r>
          <rPr>
            <sz val="8"/>
            <color indexed="81"/>
            <rFont val="Tahoma"/>
            <family val="2"/>
          </rPr>
          <t xml:space="preserve"> za celotno obdobje izvajanja.</t>
        </r>
      </text>
    </comment>
    <comment ref="C17" authorId="0">
      <text>
        <r>
          <rPr>
            <b/>
            <sz val="8"/>
            <color indexed="81"/>
            <rFont val="Tahoma"/>
            <family val="2"/>
          </rPr>
          <t>Dušan Mikuž:</t>
        </r>
        <r>
          <rPr>
            <sz val="8"/>
            <color indexed="81"/>
            <rFont val="Tahoma"/>
            <family val="2"/>
          </rPr>
          <t xml:space="preserve">
Vsota je lahko največ </t>
        </r>
        <r>
          <rPr>
            <b/>
            <sz val="8"/>
            <color indexed="81"/>
            <rFont val="Tahoma"/>
            <family val="2"/>
          </rPr>
          <t>3.000 EUR</t>
        </r>
        <r>
          <rPr>
            <sz val="8"/>
            <color indexed="81"/>
            <rFont val="Tahoma"/>
            <family val="2"/>
          </rPr>
          <t xml:space="preserve"> za celotno obdobje.</t>
        </r>
      </text>
    </comment>
  </commentList>
</comments>
</file>

<file path=xl/sharedStrings.xml><?xml version="1.0" encoding="utf-8"?>
<sst xmlns="http://schemas.openxmlformats.org/spreadsheetml/2006/main" count="48" uniqueCount="42">
  <si>
    <t xml:space="preserve">Prijavitelj: </t>
  </si>
  <si>
    <t xml:space="preserve"> </t>
  </si>
  <si>
    <t>Naziv  programa:</t>
  </si>
  <si>
    <t>I. NAČRTOVANI  STROŠKI</t>
  </si>
  <si>
    <t>Leto 2013</t>
  </si>
  <si>
    <t>Leto 2015</t>
  </si>
  <si>
    <t>Skupaj v EUR</t>
  </si>
  <si>
    <t>1.</t>
  </si>
  <si>
    <t>2.</t>
  </si>
  <si>
    <t>Informiranje in obveščanje javnosti</t>
  </si>
  <si>
    <t>3.</t>
  </si>
  <si>
    <t>4.</t>
  </si>
  <si>
    <t>Štipendija</t>
  </si>
  <si>
    <t>6.</t>
  </si>
  <si>
    <t>Neupravičeni stroški - dodatki</t>
  </si>
  <si>
    <t>II. VIRI FINANCIRANJA PROGRAMA</t>
  </si>
  <si>
    <t>UPRAVIČENI STROŠKI</t>
  </si>
  <si>
    <t>Zasebni viri financiranja</t>
  </si>
  <si>
    <t>Zasebni (delodajalec)</t>
  </si>
  <si>
    <t>Javni viri financiranja</t>
  </si>
  <si>
    <t>Občine</t>
  </si>
  <si>
    <t>ESS sredstva</t>
  </si>
  <si>
    <t>Skupaj</t>
  </si>
  <si>
    <t>Standardni strošek na enoto</t>
  </si>
  <si>
    <t>5.</t>
  </si>
  <si>
    <t xml:space="preserve">Opombe: </t>
  </si>
  <si>
    <t>Vpisuje se samo v rumene celice. Vrednosti v ostalih celicah se izračunavajo samodejno.</t>
  </si>
  <si>
    <t>Priloga št. 2 : FINANČNI NAČRT</t>
  </si>
  <si>
    <t>Kraj in datum:</t>
  </si>
  <si>
    <t>Žig</t>
  </si>
  <si>
    <t>Podpis zakonitega zastopnika:</t>
  </si>
  <si>
    <t>Pomembno: Vrednost stroška na enoto mora biti skladna z načrtovanmi rezultati programa 2013 - 2015 (obrazec št. 4 ELABORAT PROGRAMA, Kratek opis kvantitativnih in kvalitativnih kazalnikov programa).</t>
  </si>
  <si>
    <t>7.</t>
  </si>
  <si>
    <t>Stroški zunanjih storitev</t>
  </si>
  <si>
    <t>Skupaj upravičeni stroški (1+2+3+4)</t>
  </si>
  <si>
    <t>Celotni stroški operacije  (5+6)</t>
  </si>
  <si>
    <r>
      <t xml:space="preserve">* Pri načrtovanju predvidene višine zneska standardnega stroška na enoto (SSE)  </t>
    </r>
    <r>
      <rPr>
        <b/>
        <sz val="8"/>
        <color indexed="8"/>
        <rFont val="Calibri"/>
        <family val="2"/>
        <charset val="238"/>
      </rPr>
      <t>v letu 2013</t>
    </r>
    <r>
      <rPr>
        <sz val="8"/>
        <color indexed="8"/>
        <rFont val="Calibri"/>
        <family val="2"/>
        <charset val="238"/>
      </rPr>
      <t xml:space="preserve"> je potrebno upoštevati tudi obdobje od marca 2013 do septembra 2013. Predvideno število sklenjenih pogodb o štipendiranju za šolsko/študijsko leto 2013/2014 (dijaki in študentje) je potrebno množiti s 6 (6 mesecev od marca do vključno avgusta), prišteti predvideno število izplačanih štipendij dijakom za september 2012 in številu izplačanih štipendij dijakom in študentom od oktobra do decembra 2013.                                                                                                                       </t>
    </r>
    <r>
      <rPr>
        <b/>
        <sz val="8"/>
        <color indexed="8"/>
        <rFont val="Calibri"/>
        <family val="2"/>
        <charset val="238"/>
      </rPr>
      <t xml:space="preserve">Primer: </t>
    </r>
    <r>
      <rPr>
        <sz val="8"/>
        <color indexed="8"/>
        <rFont val="Calibri"/>
        <family val="2"/>
        <charset val="238"/>
      </rPr>
      <t>Upravičenec planira, da bo v šolskem/študijskem letu 2013/2014 imel sklenjenih 25 pogodb o štipendiranju z dijaki in 75 s študenti, skupaj 100. Načrtovani SSE za obdobje od marca do avgusta 2013  je zato enak  12.732 € (100 pogodb o štip. X 6 mesecev X 21,22 €). Znesku prištejemo še 530,50 € za mesec september 2013 (25 dijakov X 21,22 €) in 6.366 € za obdobje oktober do december 2013 (100 štip. X 3 mesece X 21,22 €). Načrtovani znesek SSE za leto 2013 je tako 19.628,50 €.</t>
    </r>
  </si>
  <si>
    <t xml:space="preserve">**  Vrednost SSE v letih 2014 in 2015 se izračuna, tako da se predvideno število izplačanih mesečnih štipendij v enem letu množi s SSE. </t>
  </si>
  <si>
    <t>Leto 2014**</t>
  </si>
  <si>
    <t>Leto 2013*</t>
  </si>
  <si>
    <r>
      <t xml:space="preserve">Število izbranih </t>
    </r>
    <r>
      <rPr>
        <b/>
        <sz val="9"/>
        <rFont val="Calibri"/>
        <family val="2"/>
      </rPr>
      <t xml:space="preserve">dijakov </t>
    </r>
    <r>
      <rPr>
        <sz val="9"/>
        <rFont val="Calibri"/>
        <family val="2"/>
        <charset val="238"/>
      </rPr>
      <t>na javnem razpisu štipendij</t>
    </r>
  </si>
  <si>
    <r>
      <t xml:space="preserve">Število izbranih </t>
    </r>
    <r>
      <rPr>
        <b/>
        <sz val="9"/>
        <rFont val="Calibri"/>
        <family val="2"/>
      </rPr>
      <t xml:space="preserve">študentov </t>
    </r>
    <r>
      <rPr>
        <sz val="9"/>
        <rFont val="Calibri"/>
        <family val="2"/>
        <charset val="238"/>
      </rPr>
      <t>na javnem razpisu štipendij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</si>
</sst>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1"/>
      <name val="Calibri"/>
      <family val="2"/>
    </font>
    <font>
      <b/>
      <sz val="9"/>
      <name val="Calibri"/>
      <family val="2"/>
    </font>
    <font>
      <b/>
      <sz val="9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6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6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Fill="1" applyAlignment="1"/>
    <xf numFmtId="0" fontId="3" fillId="0" borderId="0" xfId="0" applyFont="1"/>
    <xf numFmtId="0" fontId="4" fillId="3" borderId="2" xfId="0" applyFont="1" applyFill="1" applyBorder="1" applyAlignment="1">
      <alignment vertical="top"/>
    </xf>
    <xf numFmtId="0" fontId="4" fillId="3" borderId="2" xfId="0" applyFont="1" applyFill="1" applyBorder="1"/>
    <xf numFmtId="4" fontId="4" fillId="4" borderId="2" xfId="0" applyNumberFormat="1" applyFont="1" applyFill="1" applyBorder="1"/>
    <xf numFmtId="0" fontId="1" fillId="0" borderId="2" xfId="0" applyFont="1" applyBorder="1"/>
    <xf numFmtId="0" fontId="3" fillId="4" borderId="2" xfId="0" applyFont="1" applyFill="1" applyBorder="1"/>
    <xf numFmtId="0" fontId="4" fillId="4" borderId="2" xfId="0" applyFont="1" applyFill="1" applyBorder="1"/>
    <xf numFmtId="0" fontId="1" fillId="5" borderId="2" xfId="0" applyFont="1" applyFill="1" applyBorder="1"/>
    <xf numFmtId="4" fontId="3" fillId="4" borderId="2" xfId="0" applyNumberFormat="1" applyFont="1" applyFill="1" applyBorder="1"/>
    <xf numFmtId="0" fontId="4" fillId="0" borderId="0" xfId="0" applyFont="1"/>
    <xf numFmtId="0" fontId="1" fillId="0" borderId="2" xfId="0" applyFont="1" applyBorder="1" applyAlignment="1">
      <alignment horizontal="right"/>
    </xf>
    <xf numFmtId="4" fontId="1" fillId="0" borderId="2" xfId="0" applyNumberFormat="1" applyFont="1" applyFill="1" applyBorder="1"/>
    <xf numFmtId="4" fontId="4" fillId="3" borderId="2" xfId="0" applyNumberFormat="1" applyFont="1" applyFill="1" applyBorder="1"/>
    <xf numFmtId="4" fontId="1" fillId="0" borderId="2" xfId="0" applyNumberFormat="1" applyFont="1" applyBorder="1"/>
    <xf numFmtId="14" fontId="1" fillId="0" borderId="2" xfId="0" applyNumberFormat="1" applyFont="1" applyBorder="1"/>
    <xf numFmtId="14" fontId="1" fillId="5" borderId="2" xfId="0" applyNumberFormat="1" applyFont="1" applyFill="1" applyBorder="1"/>
    <xf numFmtId="0" fontId="10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4" fontId="1" fillId="0" borderId="0" xfId="0" applyNumberFormat="1" applyFont="1" applyFill="1" applyBorder="1"/>
    <xf numFmtId="0" fontId="0" fillId="0" borderId="0" xfId="0" applyFill="1"/>
    <xf numFmtId="0" fontId="3" fillId="7" borderId="2" xfId="0" applyFont="1" applyFill="1" applyBorder="1"/>
    <xf numFmtId="0" fontId="4" fillId="7" borderId="2" xfId="0" applyFont="1" applyFill="1" applyBorder="1"/>
    <xf numFmtId="4" fontId="0" fillId="0" borderId="0" xfId="0" applyNumberForma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0" fontId="9" fillId="0" borderId="0" xfId="0" applyFont="1"/>
    <xf numFmtId="3" fontId="0" fillId="0" borderId="0" xfId="0" applyNumberFormat="1"/>
    <xf numFmtId="1" fontId="15" fillId="0" borderId="0" xfId="0" applyNumberFormat="1" applyFont="1"/>
    <xf numFmtId="0" fontId="15" fillId="0" borderId="0" xfId="0" applyFont="1"/>
    <xf numFmtId="0" fontId="0" fillId="0" borderId="0" xfId="0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3" fontId="1" fillId="6" borderId="2" xfId="0" applyNumberFormat="1" applyFont="1" applyFill="1" applyBorder="1" applyAlignment="1" applyProtection="1">
      <alignment horizontal="center"/>
      <protection locked="0"/>
    </xf>
    <xf numFmtId="4" fontId="1" fillId="6" borderId="2" xfId="0" applyNumberFormat="1" applyFont="1" applyFill="1" applyBorder="1" applyProtection="1">
      <protection locked="0"/>
    </xf>
    <xf numFmtId="4" fontId="1" fillId="2" borderId="2" xfId="0" applyNumberFormat="1" applyFont="1" applyFill="1" applyBorder="1" applyProtection="1">
      <protection locked="0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tabSelected="1" view="pageLayout" zoomScaleNormal="100" workbookViewId="0">
      <selection activeCell="F10" sqref="F10"/>
    </sheetView>
  </sheetViews>
  <sheetFormatPr defaultRowHeight="15"/>
  <cols>
    <col min="3" max="3" width="33.7109375" customWidth="1"/>
    <col min="4" max="4" width="12.5703125" customWidth="1"/>
    <col min="5" max="5" width="13" customWidth="1"/>
    <col min="6" max="6" width="13.140625" customWidth="1"/>
    <col min="7" max="7" width="12.7109375" customWidth="1"/>
    <col min="8" max="8" width="10.85546875" customWidth="1"/>
    <col min="9" max="9" width="10.140625" bestFit="1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</row>
    <row r="2" spans="1:10" ht="12.95" customHeight="1">
      <c r="A2" s="1"/>
      <c r="B2" s="1"/>
      <c r="C2" s="1"/>
      <c r="D2" s="1"/>
      <c r="E2" s="1"/>
      <c r="F2" s="1"/>
      <c r="G2" s="1"/>
      <c r="H2" s="1"/>
      <c r="I2" s="1"/>
    </row>
    <row r="3" spans="1:10" ht="12.95" customHeight="1">
      <c r="A3" s="1"/>
      <c r="B3" s="1"/>
      <c r="C3" s="2" t="s">
        <v>27</v>
      </c>
      <c r="D3" s="1"/>
      <c r="E3" s="1"/>
      <c r="F3" s="1"/>
      <c r="G3" s="1"/>
      <c r="H3" s="1"/>
      <c r="I3" s="1"/>
    </row>
    <row r="4" spans="1:10" ht="12.95" customHeight="1">
      <c r="A4" s="1"/>
      <c r="B4" s="1"/>
      <c r="C4" s="1"/>
      <c r="D4" s="1"/>
      <c r="E4" s="1"/>
      <c r="F4" s="1"/>
      <c r="G4" s="1"/>
      <c r="H4" s="1"/>
      <c r="I4" s="1"/>
    </row>
    <row r="5" spans="1:10" ht="12.95" customHeight="1">
      <c r="A5" s="1"/>
      <c r="B5" s="1"/>
      <c r="C5" s="1" t="s">
        <v>0</v>
      </c>
      <c r="D5" s="1"/>
      <c r="E5" s="1"/>
      <c r="F5" s="1"/>
      <c r="G5" s="1"/>
      <c r="H5" s="1"/>
      <c r="I5" s="1"/>
    </row>
    <row r="6" spans="1:10" ht="12.95" customHeight="1">
      <c r="A6" s="1"/>
      <c r="B6" s="1"/>
      <c r="C6" s="37" t="s">
        <v>1</v>
      </c>
      <c r="D6" s="3"/>
      <c r="E6" s="3"/>
      <c r="F6" s="3"/>
      <c r="G6" s="3"/>
      <c r="H6" s="3"/>
      <c r="I6" s="3"/>
    </row>
    <row r="7" spans="1:10" ht="12.95" customHeight="1">
      <c r="A7" s="1"/>
      <c r="B7" s="1"/>
      <c r="C7" s="1" t="s">
        <v>2</v>
      </c>
      <c r="D7" s="3"/>
      <c r="E7" s="3"/>
      <c r="F7" s="3"/>
      <c r="G7" s="3"/>
      <c r="H7" s="3"/>
      <c r="I7" s="3"/>
    </row>
    <row r="8" spans="1:10" ht="12.95" customHeight="1">
      <c r="A8" s="1"/>
      <c r="B8" s="1"/>
      <c r="C8" s="38"/>
      <c r="D8" s="4"/>
      <c r="E8" s="4"/>
      <c r="F8" s="4"/>
      <c r="G8" s="4"/>
      <c r="H8" s="4"/>
      <c r="I8" s="4"/>
    </row>
    <row r="9" spans="1:10" ht="12.95" customHeight="1">
      <c r="A9" s="1"/>
      <c r="B9" s="1"/>
      <c r="C9" s="1"/>
      <c r="D9" s="1"/>
      <c r="E9" s="1"/>
      <c r="F9" s="1"/>
      <c r="G9" s="1"/>
      <c r="H9" s="1"/>
      <c r="I9" s="1"/>
    </row>
    <row r="10" spans="1:10" ht="12.95" customHeight="1">
      <c r="A10" s="1"/>
      <c r="B10" s="1" t="s">
        <v>40</v>
      </c>
      <c r="C10" s="1"/>
      <c r="D10" s="39"/>
      <c r="E10" s="1"/>
      <c r="F10" s="1"/>
      <c r="G10" s="1"/>
      <c r="H10" s="1"/>
      <c r="I10" s="1"/>
    </row>
    <row r="11" spans="1:10" ht="12.95" customHeight="1">
      <c r="A11" s="1"/>
      <c r="B11" s="1" t="s">
        <v>41</v>
      </c>
      <c r="C11" s="1"/>
      <c r="D11" s="39"/>
      <c r="E11" s="1"/>
      <c r="F11" s="1"/>
      <c r="G11" s="1"/>
      <c r="H11" s="1"/>
      <c r="I11" s="1"/>
    </row>
    <row r="12" spans="1:10" s="25" customFormat="1" ht="12.95" customHeight="1">
      <c r="A12" s="3"/>
      <c r="B12" s="22"/>
      <c r="C12" s="23"/>
      <c r="D12" s="24"/>
      <c r="E12" s="24"/>
      <c r="F12" s="24"/>
      <c r="G12" s="24"/>
      <c r="H12" s="24"/>
      <c r="I12" s="3"/>
    </row>
    <row r="13" spans="1:10" ht="12.95" customHeight="1">
      <c r="A13" s="1"/>
      <c r="B13" s="1"/>
      <c r="C13" s="5" t="s">
        <v>3</v>
      </c>
      <c r="D13" s="34">
        <f>IF(D15&lt;=$D$10*21.22*10+$D$11*21.22*9,1,"NAPAKA SSE 2013!")</f>
        <v>1</v>
      </c>
      <c r="E13" s="34">
        <f>IF(E15&lt;=($D$10+$D$11)*21.22*12,2,"NAPAKA SSE 2013!")</f>
        <v>2</v>
      </c>
      <c r="F13" s="34">
        <f>IF(F15&lt;=($D$10+$D$11)*21.22*9,3,"NAPAKA SSE 2015!")</f>
        <v>3</v>
      </c>
      <c r="G13" s="1"/>
      <c r="H13" s="1"/>
    </row>
    <row r="14" spans="1:10" ht="12.95" customHeight="1">
      <c r="A14" s="1"/>
      <c r="B14" s="1"/>
      <c r="C14" s="1"/>
      <c r="D14" s="6" t="s">
        <v>39</v>
      </c>
      <c r="E14" s="6" t="s">
        <v>38</v>
      </c>
      <c r="F14" s="6" t="s">
        <v>5</v>
      </c>
      <c r="G14" s="6" t="s">
        <v>6</v>
      </c>
      <c r="H14" s="1"/>
      <c r="I14" s="24"/>
      <c r="J14" s="36"/>
    </row>
    <row r="15" spans="1:10" ht="12.95" customHeight="1">
      <c r="A15" s="1"/>
      <c r="B15" s="10" t="s">
        <v>7</v>
      </c>
      <c r="C15" s="27" t="s">
        <v>23</v>
      </c>
      <c r="D15" s="40"/>
      <c r="E15" s="40"/>
      <c r="F15" s="40"/>
      <c r="G15" s="16">
        <f>IF(SUM(D15:F15)&lt;=$D$10*30*21.22+$D$11*30*21.22,SUM(D15:F15),"NAPAKA!")</f>
        <v>0</v>
      </c>
      <c r="H15" s="1"/>
      <c r="I15" s="24"/>
      <c r="J15" s="36"/>
    </row>
    <row r="16" spans="1:10" ht="12.95" customHeight="1">
      <c r="A16" s="1"/>
      <c r="B16" s="10" t="s">
        <v>8</v>
      </c>
      <c r="C16" s="27" t="s">
        <v>33</v>
      </c>
      <c r="D16" s="40"/>
      <c r="E16" s="40"/>
      <c r="F16" s="40"/>
      <c r="G16" s="16">
        <f>IF(SUM(D16:F16)&lt;=3000,SUM(D16:F16),"NAPAKA!")</f>
        <v>0</v>
      </c>
      <c r="H16" s="1"/>
      <c r="I16" s="24"/>
      <c r="J16" s="36"/>
    </row>
    <row r="17" spans="1:13" ht="12.95" customHeight="1">
      <c r="A17" s="1"/>
      <c r="B17" s="10" t="s">
        <v>10</v>
      </c>
      <c r="C17" s="26" t="s">
        <v>9</v>
      </c>
      <c r="D17" s="40"/>
      <c r="E17" s="40"/>
      <c r="F17" s="40"/>
      <c r="G17" s="16">
        <f>IF(SUM(D17:F17)&lt;=3000,SUM(D17:F17),"NAPAKA!")</f>
        <v>0</v>
      </c>
      <c r="H17" s="1"/>
      <c r="I17" s="24"/>
      <c r="J17" s="36"/>
    </row>
    <row r="18" spans="1:13" ht="12.95" customHeight="1">
      <c r="A18" s="1"/>
      <c r="B18" s="10" t="s">
        <v>11</v>
      </c>
      <c r="C18" s="11" t="s">
        <v>12</v>
      </c>
      <c r="D18" s="41"/>
      <c r="E18" s="41"/>
      <c r="F18" s="41"/>
      <c r="G18" s="16">
        <f>IF(SUM(D18:F18)&lt;=$D$10*(212*0.4+212)*4+$D$11*(358*0.3+358)*3+$D$10*(212*0.4+212)*12+$D$11*(358*0.3+358)*12+($D$10*(212*0.4+212)*8+$D$11*(358*0.3+358)*9),SUM(D18:F18),"NAPAKA!")</f>
        <v>0</v>
      </c>
      <c r="H18" s="1"/>
      <c r="I18" s="24"/>
      <c r="J18" s="36"/>
    </row>
    <row r="19" spans="1:13" ht="12.95" customHeight="1">
      <c r="A19" s="1"/>
      <c r="B19" s="10" t="s">
        <v>24</v>
      </c>
      <c r="C19" s="10" t="s">
        <v>34</v>
      </c>
      <c r="D19" s="13">
        <f>SUM(D15+D16+D17+D18)</f>
        <v>0</v>
      </c>
      <c r="E19" s="13">
        <f>SUM(E15+E16+E17+E18)</f>
        <v>0</v>
      </c>
      <c r="F19" s="13">
        <f>SUM(F15+F16+F17+F18)</f>
        <v>0</v>
      </c>
      <c r="G19" s="13">
        <f>SUM(G15+G16+G17+G18)</f>
        <v>0</v>
      </c>
      <c r="H19" s="1"/>
      <c r="I19" s="36"/>
      <c r="J19" s="36"/>
    </row>
    <row r="20" spans="1:13" ht="12.95" customHeight="1">
      <c r="A20" s="1"/>
      <c r="B20" s="10" t="s">
        <v>13</v>
      </c>
      <c r="C20" s="10" t="s">
        <v>14</v>
      </c>
      <c r="D20" s="41"/>
      <c r="E20" s="41"/>
      <c r="F20" s="41"/>
      <c r="G20" s="16">
        <f>SUM(D20:F20)</f>
        <v>0</v>
      </c>
      <c r="H20" s="1"/>
    </row>
    <row r="21" spans="1:13" ht="12.95" customHeight="1">
      <c r="A21" s="3"/>
      <c r="B21" s="10" t="s">
        <v>32</v>
      </c>
      <c r="C21" s="11" t="s">
        <v>35</v>
      </c>
      <c r="D21" s="8">
        <f>D19+D20</f>
        <v>0</v>
      </c>
      <c r="E21" s="8">
        <f>E19+E20</f>
        <v>0</v>
      </c>
      <c r="F21" s="8">
        <f>F19+F20</f>
        <v>0</v>
      </c>
      <c r="G21" s="8">
        <f>G19+G20</f>
        <v>0</v>
      </c>
      <c r="H21" s="3"/>
    </row>
    <row r="22" spans="1:13" ht="12.95" customHeight="1">
      <c r="A22" s="1"/>
      <c r="B22" s="1"/>
      <c r="C22" s="1"/>
      <c r="D22" s="35">
        <f>IF(D18&lt;=($D$10*(212*0.4+212)*4+$D$11*(358*0.3+358)*3),1,"NAROBE znesek štipendij")</f>
        <v>1</v>
      </c>
      <c r="E22" s="35">
        <f>IF(E18&lt;=($D$10*(212*0.4+212)*12+$D$11*(358*0.3+358)*12),2,"NAROBE znesek štipendij")</f>
        <v>2</v>
      </c>
      <c r="F22" s="35">
        <f>IF(F18&lt;=($D$10*(212*0.4+212)*8+$D$11*(358*0.3+358)*9),3,"NAROBE znesek štipendij")</f>
        <v>3</v>
      </c>
      <c r="G22" s="35">
        <f>IF(G18&lt;=($D$10*(212*0.4+212)*24+$D$11*(358*0.3+358)*24),4,"NAROBE znesek štipendij")</f>
        <v>4</v>
      </c>
      <c r="H22" s="1"/>
    </row>
    <row r="23" spans="1:13" ht="12.95" customHeight="1">
      <c r="A23" s="1"/>
      <c r="B23" s="1"/>
      <c r="C23" s="14" t="s">
        <v>15</v>
      </c>
      <c r="D23" s="1"/>
      <c r="E23" s="1"/>
      <c r="F23" s="1"/>
      <c r="G23" s="1"/>
      <c r="H23" s="1"/>
    </row>
    <row r="24" spans="1:13" ht="12.95" customHeight="1">
      <c r="A24" s="1"/>
      <c r="B24" s="1"/>
      <c r="C24" s="1"/>
      <c r="D24" s="6" t="s">
        <v>4</v>
      </c>
      <c r="E24" s="6" t="s">
        <v>38</v>
      </c>
      <c r="F24" s="6" t="s">
        <v>5</v>
      </c>
      <c r="G24" s="6" t="s">
        <v>6</v>
      </c>
      <c r="H24" s="1"/>
    </row>
    <row r="25" spans="1:13" ht="12.95" customHeight="1">
      <c r="A25" s="1"/>
      <c r="B25" s="9"/>
      <c r="C25" s="15" t="s">
        <v>16</v>
      </c>
      <c r="D25" s="16"/>
      <c r="E25" s="16"/>
      <c r="F25" s="16"/>
      <c r="G25" s="16"/>
      <c r="H25" s="1"/>
    </row>
    <row r="26" spans="1:13" ht="12.95" customHeight="1">
      <c r="A26" s="1"/>
      <c r="B26" s="7" t="s">
        <v>7</v>
      </c>
      <c r="C26" s="7" t="s">
        <v>17</v>
      </c>
      <c r="D26" s="17"/>
      <c r="E26" s="17"/>
      <c r="F26" s="17"/>
      <c r="G26" s="17"/>
      <c r="H26" s="1"/>
      <c r="M26" s="33"/>
    </row>
    <row r="27" spans="1:13" ht="12.95" customHeight="1">
      <c r="A27" s="1"/>
      <c r="B27" s="9"/>
      <c r="C27" s="9" t="s">
        <v>18</v>
      </c>
      <c r="D27" s="41"/>
      <c r="E27" s="41"/>
      <c r="F27" s="41"/>
      <c r="G27" s="18">
        <f>SUM(D27:F27)</f>
        <v>0</v>
      </c>
      <c r="H27" s="1"/>
    </row>
    <row r="28" spans="1:13" ht="12.95" customHeight="1">
      <c r="A28" s="1"/>
      <c r="B28" s="7" t="s">
        <v>8</v>
      </c>
      <c r="C28" s="7" t="s">
        <v>19</v>
      </c>
      <c r="D28" s="17"/>
      <c r="E28" s="17"/>
      <c r="F28" s="17"/>
      <c r="G28" s="17"/>
      <c r="H28" s="1"/>
      <c r="M28" s="33"/>
    </row>
    <row r="29" spans="1:13" ht="12.95" customHeight="1">
      <c r="A29" s="1"/>
      <c r="B29" s="19"/>
      <c r="C29" s="9" t="s">
        <v>20</v>
      </c>
      <c r="D29" s="41"/>
      <c r="E29" s="41"/>
      <c r="F29" s="41"/>
      <c r="G29" s="18">
        <f>SUM(D29:F29)</f>
        <v>0</v>
      </c>
      <c r="H29" s="1"/>
    </row>
    <row r="30" spans="1:13" ht="12.95" customHeight="1">
      <c r="A30" s="1"/>
      <c r="B30" s="20"/>
      <c r="C30" s="12" t="s">
        <v>21</v>
      </c>
      <c r="D30" s="41"/>
      <c r="E30" s="41"/>
      <c r="F30" s="41"/>
      <c r="G30" s="18">
        <f>SUM(D30:F30)</f>
        <v>0</v>
      </c>
      <c r="H30" s="1"/>
    </row>
    <row r="31" spans="1:13" ht="12.95" customHeight="1">
      <c r="A31" s="1"/>
      <c r="B31" s="7" t="s">
        <v>10</v>
      </c>
      <c r="C31" s="7" t="s">
        <v>22</v>
      </c>
      <c r="D31" s="13">
        <f>SUM(D27+D29+D30)</f>
        <v>0</v>
      </c>
      <c r="E31" s="13">
        <f>SUM(E27+E29+E30)</f>
        <v>0</v>
      </c>
      <c r="F31" s="13">
        <f>SUM(F27+F29+F30)</f>
        <v>0</v>
      </c>
      <c r="G31" s="13">
        <f>SUM(D31:F31)</f>
        <v>0</v>
      </c>
      <c r="H31" s="1"/>
    </row>
    <row r="32" spans="1:13" ht="12.95" customHeight="1">
      <c r="A32" s="1"/>
      <c r="B32" s="1"/>
      <c r="C32" s="1"/>
      <c r="D32" s="32">
        <f>IF(D21=D31,1,"NAPAKA")</f>
        <v>1</v>
      </c>
      <c r="E32" s="32">
        <f>IF(E21=E31,2,"NAPAKA")</f>
        <v>2</v>
      </c>
      <c r="F32" s="32">
        <f>IF(F21=F31,3,"NAPAKA")</f>
        <v>3</v>
      </c>
      <c r="G32" s="1"/>
      <c r="H32" s="1"/>
    </row>
    <row r="33" spans="1:13" ht="12.95" customHeight="1">
      <c r="A33" s="1"/>
      <c r="B33" s="1"/>
      <c r="C33" s="1"/>
      <c r="D33" s="1"/>
      <c r="E33" s="1"/>
      <c r="F33" s="1"/>
      <c r="G33" s="1"/>
      <c r="H33" s="1"/>
      <c r="I33" s="1"/>
    </row>
    <row r="34" spans="1:13" ht="51" customHeight="1">
      <c r="A34" s="1"/>
      <c r="B34" s="45" t="s">
        <v>28</v>
      </c>
      <c r="C34" s="31" t="s">
        <v>29</v>
      </c>
      <c r="D34" s="46"/>
      <c r="E34" s="46"/>
      <c r="F34" s="46" t="s">
        <v>30</v>
      </c>
      <c r="G34" s="46"/>
      <c r="H34" s="1"/>
      <c r="I34" s="1"/>
    </row>
    <row r="35" spans="1:13" ht="12.95" customHeight="1">
      <c r="A35" s="1"/>
      <c r="B35" s="45"/>
      <c r="C35" s="30"/>
      <c r="D35" s="29"/>
      <c r="E35" s="1"/>
      <c r="F35" s="1"/>
      <c r="G35" s="1"/>
      <c r="H35" s="1"/>
      <c r="I35" s="1"/>
    </row>
    <row r="36" spans="1:13" ht="12.95" customHeight="1">
      <c r="A36" s="1"/>
      <c r="B36" s="29"/>
      <c r="C36" s="30"/>
      <c r="D36" s="29"/>
      <c r="E36" s="1"/>
      <c r="F36" s="1"/>
      <c r="G36" s="1"/>
      <c r="H36" s="1"/>
      <c r="I36" s="1"/>
    </row>
    <row r="37" spans="1:13" ht="12.95" customHeight="1">
      <c r="A37" s="1"/>
      <c r="B37" s="1"/>
      <c r="C37" s="1"/>
      <c r="D37" s="1"/>
      <c r="E37" s="1"/>
      <c r="F37" s="1"/>
      <c r="G37" s="1"/>
      <c r="H37" s="1"/>
      <c r="I37" s="1"/>
    </row>
    <row r="38" spans="1:13" ht="12.95" customHeight="1">
      <c r="A38" s="1"/>
      <c r="B38" s="1"/>
      <c r="C38" s="1"/>
      <c r="D38" s="1"/>
      <c r="E38" s="1"/>
      <c r="F38" s="1"/>
      <c r="G38" s="1"/>
      <c r="H38" s="1"/>
      <c r="I38" s="1"/>
    </row>
    <row r="39" spans="1:13" ht="12.95" customHeight="1">
      <c r="A39" s="1"/>
      <c r="B39" s="21" t="s">
        <v>25</v>
      </c>
      <c r="C39" s="21"/>
      <c r="D39" s="1"/>
      <c r="E39" s="1"/>
      <c r="F39" s="1"/>
      <c r="G39" s="1"/>
      <c r="H39" s="1"/>
      <c r="I39" s="1"/>
    </row>
    <row r="40" spans="1:13" ht="12.95" customHeight="1">
      <c r="A40" s="1"/>
      <c r="B40" s="42" t="s">
        <v>26</v>
      </c>
      <c r="C40" s="42"/>
      <c r="D40" s="42"/>
      <c r="E40" s="42"/>
      <c r="F40" s="42"/>
      <c r="G40" s="42"/>
      <c r="H40" s="42"/>
      <c r="I40" s="1"/>
      <c r="J40" s="28"/>
      <c r="K40" s="28"/>
      <c r="L40" s="28"/>
    </row>
    <row r="41" spans="1:13" ht="27" customHeight="1">
      <c r="A41" s="1"/>
      <c r="B41" s="44" t="s">
        <v>31</v>
      </c>
      <c r="C41" s="44"/>
      <c r="D41" s="44"/>
      <c r="E41" s="44"/>
      <c r="F41" s="44"/>
      <c r="G41" s="44"/>
      <c r="H41" s="44"/>
      <c r="I41" s="1"/>
      <c r="J41" s="28"/>
      <c r="K41" s="28"/>
      <c r="L41" s="28"/>
    </row>
    <row r="42" spans="1:13" ht="15" customHeight="1">
      <c r="A42" s="1"/>
      <c r="B42" s="43" t="s">
        <v>36</v>
      </c>
      <c r="C42" s="43"/>
      <c r="D42" s="43"/>
      <c r="E42" s="43"/>
      <c r="F42" s="43"/>
      <c r="G42" s="43"/>
      <c r="H42" s="43"/>
      <c r="I42" s="1"/>
      <c r="J42" s="28"/>
      <c r="K42" s="28"/>
      <c r="L42" s="28"/>
    </row>
    <row r="43" spans="1:13">
      <c r="B43" s="43"/>
      <c r="C43" s="43"/>
      <c r="D43" s="43"/>
      <c r="E43" s="43"/>
      <c r="F43" s="43"/>
      <c r="G43" s="43"/>
      <c r="H43" s="43"/>
      <c r="J43" s="28"/>
      <c r="K43" s="28"/>
      <c r="L43" s="28"/>
      <c r="M43" s="28"/>
    </row>
    <row r="44" spans="1:13">
      <c r="B44" s="43"/>
      <c r="C44" s="43"/>
      <c r="D44" s="43"/>
      <c r="E44" s="43"/>
      <c r="F44" s="43"/>
      <c r="G44" s="43"/>
      <c r="H44" s="43"/>
    </row>
    <row r="45" spans="1:13">
      <c r="B45" s="43"/>
      <c r="C45" s="43"/>
      <c r="D45" s="43"/>
      <c r="E45" s="43"/>
      <c r="F45" s="43"/>
      <c r="G45" s="43"/>
      <c r="H45" s="43"/>
    </row>
    <row r="46" spans="1:13">
      <c r="B46" s="43"/>
      <c r="C46" s="43"/>
      <c r="D46" s="43"/>
      <c r="E46" s="43"/>
      <c r="F46" s="43"/>
      <c r="G46" s="43"/>
      <c r="H46" s="43"/>
    </row>
    <row r="47" spans="1:13">
      <c r="B47" s="43"/>
      <c r="C47" s="43"/>
      <c r="D47" s="43"/>
      <c r="E47" s="43"/>
      <c r="F47" s="43"/>
      <c r="G47" s="43"/>
      <c r="H47" s="43"/>
    </row>
    <row r="48" spans="1:13" ht="12" customHeight="1">
      <c r="B48" s="43"/>
      <c r="C48" s="43"/>
      <c r="D48" s="43"/>
      <c r="E48" s="43"/>
      <c r="F48" s="43"/>
      <c r="G48" s="43"/>
      <c r="H48" s="43"/>
    </row>
    <row r="49" spans="2:8" hidden="1">
      <c r="B49" s="43"/>
      <c r="C49" s="43"/>
      <c r="D49" s="43"/>
      <c r="E49" s="43"/>
      <c r="F49" s="43"/>
      <c r="G49" s="43"/>
      <c r="H49" s="43"/>
    </row>
    <row r="51" spans="2:8" ht="29.25" customHeight="1">
      <c r="B51" s="43" t="s">
        <v>37</v>
      </c>
      <c r="C51" s="43"/>
      <c r="D51" s="43"/>
      <c r="E51" s="43"/>
      <c r="F51" s="43"/>
      <c r="G51" s="43"/>
      <c r="H51" s="43"/>
    </row>
  </sheetData>
  <sheetProtection password="C3F1" sheet="1" objects="1" scenarios="1"/>
  <mergeCells count="7">
    <mergeCell ref="B40:H40"/>
    <mergeCell ref="B42:H49"/>
    <mergeCell ref="B51:H51"/>
    <mergeCell ref="B41:H41"/>
    <mergeCell ref="B34:B35"/>
    <mergeCell ref="D34:E34"/>
    <mergeCell ref="F34:G34"/>
  </mergeCells>
  <pageMargins left="0.70866141732283472" right="0.70866141732283472" top="0.78740157480314965" bottom="0.74803149606299213" header="0.31496062992125984" footer="0.31496062992125984"/>
  <pageSetup paperSize="9" fitToHeight="2" orientation="landscape" r:id="rId1"/>
  <headerFooter>
    <oddHeader>&amp;L&amp;G&amp;C&amp;G&amp;R&amp;G</oddHeader>
    <oddFooter>&amp;CStran &amp;P&amp;RFinančni načrt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Dušan Mikuž</cp:lastModifiedBy>
  <cp:lastPrinted>2013-10-08T11:00:55Z</cp:lastPrinted>
  <dcterms:created xsi:type="dcterms:W3CDTF">2009-08-03T09:51:50Z</dcterms:created>
  <dcterms:modified xsi:type="dcterms:W3CDTF">2013-12-02T13:05:22Z</dcterms:modified>
</cp:coreProperties>
</file>