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5480" windowHeight="1164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List1!$A$1:$I$28</definedName>
  </definedNames>
  <calcPr calcId="125725"/>
</workbook>
</file>

<file path=xl/calcChain.xml><?xml version="1.0" encoding="utf-8"?>
<calcChain xmlns="http://schemas.openxmlformats.org/spreadsheetml/2006/main">
  <c r="L7" i="1"/>
  <c r="L6"/>
  <c r="F14"/>
  <c r="F12"/>
  <c r="D10"/>
  <c r="F13" l="1"/>
  <c r="E10"/>
  <c r="E15"/>
  <c r="E24" s="1"/>
  <c r="D15"/>
  <c r="D24" s="1"/>
  <c r="J7"/>
  <c r="K7" s="1"/>
  <c r="J6"/>
  <c r="K6" s="1"/>
  <c r="F15" l="1"/>
  <c r="F19" s="1"/>
  <c r="D25"/>
  <c r="F24"/>
  <c r="L8"/>
  <c r="K8" l="1"/>
  <c r="F23"/>
  <c r="E19" l="1"/>
  <c r="E25"/>
  <c r="F21" l="1"/>
  <c r="F25"/>
  <c r="D19"/>
</calcChain>
</file>

<file path=xl/comments1.xml><?xml version="1.0" encoding="utf-8"?>
<comments xmlns="http://schemas.openxmlformats.org/spreadsheetml/2006/main">
  <authors>
    <author>Dušan Mikuž</author>
    <author>ales</author>
  </authors>
  <commentList>
    <comment ref="K5" authorId="0">
      <text>
        <r>
          <rPr>
            <b/>
            <sz val="8"/>
            <color indexed="81"/>
            <rFont val="Tahoma"/>
            <family val="2"/>
          </rPr>
          <t>Dušan Mikuž:</t>
        </r>
        <r>
          <rPr>
            <sz val="8"/>
            <color indexed="81"/>
            <rFont val="Tahoma"/>
            <family val="2"/>
          </rPr>
          <t xml:space="preserve">
št. dijakov in študentov x 30% minimalne plače</t>
        </r>
      </text>
    </comment>
    <comment ref="C13" authorId="0">
      <text>
        <r>
          <rPr>
            <b/>
            <sz val="8"/>
            <color indexed="81"/>
            <rFont val="Tahoma"/>
            <family val="2"/>
          </rPr>
          <t>Dušan Mikuž:</t>
        </r>
        <r>
          <rPr>
            <sz val="8"/>
            <color indexed="81"/>
            <rFont val="Tahoma"/>
            <family val="2"/>
          </rPr>
          <t xml:space="preserve">
Vsota je lahko največ </t>
        </r>
        <r>
          <rPr>
            <b/>
            <sz val="8"/>
            <color indexed="81"/>
            <rFont val="Tahoma"/>
            <family val="2"/>
          </rPr>
          <t>1.000 EUR</t>
        </r>
        <r>
          <rPr>
            <sz val="8"/>
            <color indexed="81"/>
            <rFont val="Tahoma"/>
            <family val="2"/>
          </rPr>
          <t xml:space="preserve"> za celotno obdobje.</t>
        </r>
      </text>
    </comment>
    <comment ref="C14" authorId="0">
      <text>
        <r>
          <rPr>
            <b/>
            <sz val="8"/>
            <color indexed="81"/>
            <rFont val="Tahoma"/>
            <family val="2"/>
          </rPr>
          <t>Dušan Mikuž:</t>
        </r>
        <r>
          <rPr>
            <sz val="8"/>
            <color indexed="81"/>
            <rFont val="Tahoma"/>
            <family val="2"/>
          </rPr>
          <t xml:space="preserve">
Vpisati je potrebno načrtovani znesek upravičenih stroškov, ki jih načrtujete za sofinaciranje kadrovskih štipendij v posameznem koledarskem letu.</t>
        </r>
      </text>
    </comment>
    <comment ref="C22" authorId="1">
      <text>
        <r>
          <rPr>
            <b/>
            <sz val="9"/>
            <color indexed="81"/>
            <rFont val="Tahoma"/>
            <family val="2"/>
            <charset val="238"/>
          </rPr>
          <t>javni viri krijejo javne stroške štipendije in vse ostale stroške (na enoto in informiranje in obveščanje javnosti)</t>
        </r>
      </text>
    </comment>
  </commentList>
</comments>
</file>

<file path=xl/sharedStrings.xml><?xml version="1.0" encoding="utf-8"?>
<sst xmlns="http://schemas.openxmlformats.org/spreadsheetml/2006/main" count="43" uniqueCount="38">
  <si>
    <t xml:space="preserve">Prijavitelj: </t>
  </si>
  <si>
    <t xml:space="preserve"> </t>
  </si>
  <si>
    <t>Skupaj v EUR</t>
  </si>
  <si>
    <t>1.</t>
  </si>
  <si>
    <t>2.</t>
  </si>
  <si>
    <t>Informiranje in obveščanje javnosti</t>
  </si>
  <si>
    <t>3.</t>
  </si>
  <si>
    <t>4.</t>
  </si>
  <si>
    <t>II. VIRI FINANCIRANJA PROGRAMA</t>
  </si>
  <si>
    <t>Zasebni viri financiranja</t>
  </si>
  <si>
    <t>Javni viri financiranja</t>
  </si>
  <si>
    <t>ESS sredstva</t>
  </si>
  <si>
    <t>Standardni strošek na enoto</t>
  </si>
  <si>
    <t xml:space="preserve">Opombe: </t>
  </si>
  <si>
    <t>Vpisuje se samo v rumene celice. Vrednosti v ostalih celicah se izračunavajo samodejno.</t>
  </si>
  <si>
    <t>Priloga št. 2 : FINANČNI NAČRT</t>
  </si>
  <si>
    <t>Kraj in datum:</t>
  </si>
  <si>
    <t>Žig</t>
  </si>
  <si>
    <t>Podpis zakonitega zastopnika:</t>
  </si>
  <si>
    <t>Pomembno: Vrednost stroška na enoto mora biti skladna z načrtovanmi rezultati programa 2014 - 2015 (obrazec št. 4 ELABORAT PROGRAMA, Kratek opis kvantitativnih in kvalitativnih kazalnikov programa).</t>
  </si>
  <si>
    <t>Skupaj upravičeni stroški (1+2+3)</t>
  </si>
  <si>
    <t>Leto 2014</t>
  </si>
  <si>
    <t>št. štipendij</t>
  </si>
  <si>
    <t>VSI STROŠKI OPERACIJE</t>
  </si>
  <si>
    <t>dijaki</t>
  </si>
  <si>
    <t>Leto 2015</t>
  </si>
  <si>
    <t>Leto 2014*</t>
  </si>
  <si>
    <t>študenti</t>
  </si>
  <si>
    <t>I. NAČRTOVANI  UPRAVIČENI STROŠKI</t>
  </si>
  <si>
    <t>Skupaj zasebni in javni viri</t>
  </si>
  <si>
    <t>Štipendija (50 % sofinanciranje - EU del in slovenska udeležba)</t>
  </si>
  <si>
    <r>
      <t xml:space="preserve">Število potreb po </t>
    </r>
    <r>
      <rPr>
        <b/>
        <sz val="9"/>
        <rFont val="Calibri"/>
        <family val="2"/>
      </rPr>
      <t>dijakih</t>
    </r>
  </si>
  <si>
    <r>
      <t xml:space="preserve">Število  potreb po </t>
    </r>
    <r>
      <rPr>
        <b/>
        <sz val="9"/>
        <rFont val="Calibri"/>
        <family val="2"/>
      </rPr>
      <t>študentih</t>
    </r>
  </si>
  <si>
    <t>Max standardni strošek za obe leti</t>
  </si>
  <si>
    <t>MAX sofinanciranje za štipendije za obe leti</t>
  </si>
  <si>
    <t>Zasebni (delodajalec) - štipendije</t>
  </si>
  <si>
    <t>Občine - štipendije</t>
  </si>
  <si>
    <r>
      <t xml:space="preserve">* Pri načrtovanju predvidene višine zneska standardnega stroška na enoto (SSE)  </t>
    </r>
    <r>
      <rPr>
        <b/>
        <sz val="8"/>
        <color indexed="8"/>
        <rFont val="Calibri"/>
        <family val="2"/>
        <charset val="238"/>
      </rPr>
      <t>v letu 2014</t>
    </r>
    <r>
      <rPr>
        <sz val="8"/>
        <color indexed="8"/>
        <rFont val="Calibri"/>
        <family val="2"/>
        <charset val="238"/>
      </rPr>
      <t xml:space="preserve"> je potrebno upoštevati tudi šestkratnik SSE za aktivnosti RŠS pred izvedbo razpisa ERŠS. Predvideno število štipednij za šolsko/študijsko leto 2014/2015 (dijaki in študentje) je potrebno množiti s 6 , prišteti predvideno število izplačanih štipendij dijakom za september 2014 in številu izplačanih štipendij dijakom in študentom od oktobra do decembra 2014.                                                                                                                       </t>
    </r>
    <r>
      <rPr>
        <b/>
        <sz val="8"/>
        <color indexed="8"/>
        <rFont val="Calibri"/>
        <family val="2"/>
        <charset val="238"/>
      </rPr>
      <t xml:space="preserve">Primer: </t>
    </r>
    <r>
      <rPr>
        <sz val="8"/>
        <color indexed="8"/>
        <rFont val="Calibri"/>
        <family val="2"/>
        <charset val="238"/>
      </rPr>
      <t>Upravičenec planira, da bo v šolskem/študijskem letu 2014/2015 delodajalecm sofinanciral 25 štipendij za dijake in 75 za študente, skupaj 100. Načrtovani SSE za pripravljalne aktivnosti RŠS je zato enak  12.714,00 € (100 pogodb o štip. X 6 X 21,19 €). Znesku prištejemo še 529,75 € za mesec september 2014 (25 dijakov X 21,19 €) in 6.357,00 € za obdobje oktober do december 2014 (100 štip. X 3 mesece X 21,19 €). Načrtovani znesek SSE za leto 2014 je tako 19.600,75 €.</t>
    </r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</si>
</sst>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b/>
      <sz val="11"/>
      <name val="Calibri"/>
      <family val="2"/>
    </font>
    <font>
      <b/>
      <sz val="9"/>
      <name val="Calibri"/>
      <family val="2"/>
    </font>
    <font>
      <b/>
      <sz val="9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6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6"/>
      <color rgb="FFFF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8"/>
      <color rgb="FFFF0000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rgb="FFFF0000"/>
      <name val="Calibri"/>
      <family val="2"/>
      <charset val="238"/>
    </font>
    <font>
      <sz val="8"/>
      <color theme="0" tint="-0.34998626667073579"/>
      <name val="Calibri"/>
      <family val="2"/>
      <charset val="238"/>
    </font>
    <font>
      <b/>
      <sz val="8"/>
      <color theme="0" tint="-0.34998626667073579"/>
      <name val="Calibri"/>
      <family val="2"/>
      <charset val="238"/>
    </font>
    <font>
      <sz val="9"/>
      <name val="Calibri"/>
      <family val="2"/>
    </font>
    <font>
      <b/>
      <sz val="8"/>
      <color theme="0" tint="-0.34998626667073579"/>
      <name val="Calibri"/>
      <family val="2"/>
    </font>
    <font>
      <b/>
      <sz val="8"/>
      <color theme="0" tint="-0.34998626667073579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3" fillId="0" borderId="0" xfId="0" applyFont="1"/>
    <xf numFmtId="0" fontId="4" fillId="3" borderId="1" xfId="0" applyFont="1" applyFill="1" applyBorder="1"/>
    <xf numFmtId="0" fontId="1" fillId="0" borderId="1" xfId="0" applyFont="1" applyBorder="1"/>
    <xf numFmtId="0" fontId="4" fillId="0" borderId="0" xfId="0" applyFont="1"/>
    <xf numFmtId="14" fontId="1" fillId="0" borderId="1" xfId="0" applyNumberFormat="1" applyFont="1" applyBorder="1"/>
    <xf numFmtId="0" fontId="10" fillId="0" borderId="0" xfId="0" applyFont="1"/>
    <xf numFmtId="0" fontId="3" fillId="0" borderId="0" xfId="0" applyFont="1" applyFill="1" applyBorder="1"/>
    <xf numFmtId="0" fontId="4" fillId="0" borderId="0" xfId="0" applyFont="1" applyFill="1" applyBorder="1"/>
    <xf numFmtId="4" fontId="1" fillId="0" borderId="0" xfId="0" applyNumberFormat="1" applyFont="1" applyFill="1" applyBorder="1"/>
    <xf numFmtId="0" fontId="0" fillId="0" borderId="0" xfId="0" applyFill="1"/>
    <xf numFmtId="4" fontId="0" fillId="0" borderId="0" xfId="0" applyNumberFormat="1"/>
    <xf numFmtId="0" fontId="11" fillId="0" borderId="0" xfId="0" applyFont="1" applyAlignment="1">
      <alignment horizontal="right" vertical="top" wrapText="1"/>
    </xf>
    <xf numFmtId="0" fontId="9" fillId="0" borderId="0" xfId="0" applyFont="1"/>
    <xf numFmtId="1" fontId="15" fillId="0" borderId="0" xfId="0" applyNumberFormat="1" applyFont="1"/>
    <xf numFmtId="0" fontId="15" fillId="0" borderId="0" xfId="0" applyFont="1"/>
    <xf numFmtId="0" fontId="0" fillId="0" borderId="0" xfId="0" applyBorder="1"/>
    <xf numFmtId="3" fontId="1" fillId="5" borderId="1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1" fillId="0" borderId="0" xfId="0" applyFont="1" applyAlignment="1">
      <alignment horizontal="right"/>
    </xf>
    <xf numFmtId="0" fontId="4" fillId="3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4" fontId="3" fillId="4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4" fillId="3" borderId="2" xfId="0" applyFont="1" applyFill="1" applyBorder="1"/>
    <xf numFmtId="0" fontId="1" fillId="0" borderId="2" xfId="0" applyFont="1" applyBorder="1"/>
    <xf numFmtId="4" fontId="3" fillId="4" borderId="8" xfId="0" applyNumberFormat="1" applyFont="1" applyFill="1" applyBorder="1" applyAlignment="1">
      <alignment horizontal="center" vertical="center"/>
    </xf>
    <xf numFmtId="4" fontId="3" fillId="4" borderId="9" xfId="0" applyNumberFormat="1" applyFont="1" applyFill="1" applyBorder="1" applyAlignment="1">
      <alignment horizontal="center" vertical="center"/>
    </xf>
    <xf numFmtId="4" fontId="3" fillId="4" borderId="10" xfId="0" applyNumberFormat="1" applyFont="1" applyFill="1" applyBorder="1" applyAlignment="1">
      <alignment horizontal="center" vertical="center"/>
    </xf>
    <xf numFmtId="4" fontId="3" fillId="4" borderId="6" xfId="0" applyNumberFormat="1" applyFont="1" applyFill="1" applyBorder="1" applyAlignment="1">
      <alignment horizontal="center" vertical="center"/>
    </xf>
    <xf numFmtId="4" fontId="3" fillId="4" borderId="7" xfId="0" applyNumberFormat="1" applyFont="1" applyFill="1" applyBorder="1" applyAlignment="1">
      <alignment horizontal="center" vertical="center"/>
    </xf>
    <xf numFmtId="9" fontId="19" fillId="0" borderId="0" xfId="1" applyFont="1"/>
    <xf numFmtId="0" fontId="11" fillId="0" borderId="0" xfId="0" applyFont="1" applyAlignment="1">
      <alignment vertical="top" wrapText="1"/>
    </xf>
    <xf numFmtId="4" fontId="1" fillId="5" borderId="1" xfId="0" applyNumberFormat="1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/>
    <xf numFmtId="0" fontId="4" fillId="6" borderId="2" xfId="0" applyFont="1" applyFill="1" applyBorder="1"/>
    <xf numFmtId="0" fontId="3" fillId="6" borderId="1" xfId="0" applyFont="1" applyFill="1" applyBorder="1"/>
    <xf numFmtId="0" fontId="3" fillId="6" borderId="2" xfId="0" applyFont="1" applyFill="1" applyBorder="1"/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17" fillId="0" borderId="0" xfId="0" applyFont="1" applyBorder="1" applyAlignment="1"/>
    <xf numFmtId="4" fontId="22" fillId="3" borderId="1" xfId="0" applyNumberFormat="1" applyFont="1" applyFill="1" applyBorder="1" applyAlignment="1">
      <alignment horizontal="center" vertical="center"/>
    </xf>
    <xf numFmtId="14" fontId="1" fillId="7" borderId="1" xfId="0" applyNumberFormat="1" applyFont="1" applyFill="1" applyBorder="1"/>
    <xf numFmtId="0" fontId="1" fillId="7" borderId="2" xfId="0" applyFont="1" applyFill="1" applyBorder="1"/>
    <xf numFmtId="0" fontId="4" fillId="6" borderId="2" xfId="0" applyFont="1" applyFill="1" applyBorder="1" applyAlignment="1">
      <alignment wrapText="1"/>
    </xf>
    <xf numFmtId="0" fontId="24" fillId="6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wrapText="1"/>
    </xf>
    <xf numFmtId="0" fontId="25" fillId="6" borderId="1" xfId="0" applyFont="1" applyFill="1" applyBorder="1" applyAlignment="1">
      <alignment wrapText="1"/>
    </xf>
    <xf numFmtId="0" fontId="20" fillId="6" borderId="1" xfId="0" applyFont="1" applyFill="1" applyBorder="1"/>
    <xf numFmtId="4" fontId="20" fillId="6" borderId="1" xfId="0" applyNumberFormat="1" applyFont="1" applyFill="1" applyBorder="1"/>
    <xf numFmtId="0" fontId="23" fillId="6" borderId="1" xfId="0" applyFont="1" applyFill="1" applyBorder="1"/>
    <xf numFmtId="0" fontId="0" fillId="6" borderId="1" xfId="0" applyFill="1" applyBorder="1"/>
    <xf numFmtId="4" fontId="21" fillId="6" borderId="1" xfId="0" applyNumberFormat="1" applyFont="1" applyFill="1" applyBorder="1"/>
    <xf numFmtId="0" fontId="1" fillId="2" borderId="0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left" vertical="top" wrapText="1"/>
    </xf>
    <xf numFmtId="0" fontId="17" fillId="0" borderId="1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11" fillId="0" borderId="0" xfId="0" applyFont="1" applyAlignment="1">
      <alignment horizontal="center" vertical="top" wrapText="1"/>
    </xf>
  </cellXfs>
  <cellStyles count="2">
    <cellStyle name="Navadno" xfId="0" builtinId="0"/>
    <cellStyle name="Odstotek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6"/>
  <sheetViews>
    <sheetView showGridLines="0" tabSelected="1" zoomScaleNormal="100" zoomScalePageLayoutView="115" workbookViewId="0">
      <selection activeCell="I26" sqref="I26"/>
    </sheetView>
  </sheetViews>
  <sheetFormatPr defaultRowHeight="15"/>
  <cols>
    <col min="1" max="1" width="10.5703125" customWidth="1"/>
    <col min="2" max="2" width="11" customWidth="1"/>
    <col min="3" max="3" width="37.7109375" customWidth="1"/>
    <col min="4" max="4" width="12.5703125" customWidth="1"/>
    <col min="5" max="5" width="13" customWidth="1"/>
    <col min="6" max="6" width="13.140625" customWidth="1"/>
    <col min="7" max="7" width="12.7109375" customWidth="1"/>
    <col min="8" max="8" width="10.85546875" customWidth="1"/>
    <col min="9" max="9" width="15.140625" customWidth="1"/>
    <col min="11" max="11" width="10" bestFit="1" customWidth="1"/>
  </cols>
  <sheetData>
    <row r="1" spans="1:13">
      <c r="A1" s="1"/>
      <c r="B1" s="1"/>
      <c r="C1" s="1"/>
      <c r="D1" s="1"/>
      <c r="E1" s="1"/>
      <c r="F1" s="1"/>
      <c r="G1" s="1"/>
      <c r="H1" s="1"/>
      <c r="I1" s="1"/>
    </row>
    <row r="2" spans="1:13" ht="18.75" customHeight="1">
      <c r="A2" s="1"/>
      <c r="B2" s="1"/>
      <c r="C2" s="2" t="s">
        <v>15</v>
      </c>
      <c r="D2" s="1"/>
      <c r="E2" s="1"/>
      <c r="F2" s="1"/>
      <c r="G2" s="1"/>
      <c r="H2" s="1"/>
      <c r="I2" s="1"/>
    </row>
    <row r="3" spans="1:13" ht="18.75" customHeight="1">
      <c r="A3" s="1"/>
      <c r="B3" s="1"/>
      <c r="C3" s="2"/>
      <c r="D3" s="1"/>
      <c r="E3" s="1"/>
      <c r="F3" s="1"/>
      <c r="G3" s="1"/>
      <c r="H3" s="1"/>
      <c r="I3" s="1"/>
    </row>
    <row r="4" spans="1:13" ht="12.95" customHeight="1">
      <c r="A4" s="1"/>
      <c r="B4" s="22" t="s">
        <v>0</v>
      </c>
      <c r="C4" s="60" t="s">
        <v>1</v>
      </c>
      <c r="D4" s="60"/>
      <c r="E4" s="60"/>
      <c r="F4" s="60"/>
      <c r="G4" s="1"/>
      <c r="H4" s="1"/>
      <c r="I4" s="1"/>
    </row>
    <row r="5" spans="1:13" ht="33" customHeight="1">
      <c r="A5" s="1"/>
      <c r="J5" s="52" t="s">
        <v>22</v>
      </c>
      <c r="K5" s="53" t="s">
        <v>34</v>
      </c>
      <c r="L5" s="53" t="s">
        <v>33</v>
      </c>
      <c r="M5" s="54"/>
    </row>
    <row r="6" spans="1:13" ht="12.95" customHeight="1">
      <c r="A6" s="1"/>
      <c r="B6" s="22" t="s">
        <v>31</v>
      </c>
      <c r="C6" s="20">
        <v>2</v>
      </c>
      <c r="J6" s="55">
        <f>+C6*12</f>
        <v>24</v>
      </c>
      <c r="K6" s="56">
        <f>+J6*236.74</f>
        <v>5681.76</v>
      </c>
      <c r="L6" s="55">
        <f>+(C6*12+C6*6)*21.19</f>
        <v>762.84</v>
      </c>
      <c r="M6" s="57" t="s">
        <v>24</v>
      </c>
    </row>
    <row r="7" spans="1:13" ht="12.95" customHeight="1">
      <c r="A7" s="1"/>
      <c r="B7" s="22" t="s">
        <v>32</v>
      </c>
      <c r="C7" s="20">
        <v>3</v>
      </c>
      <c r="J7" s="55">
        <f>+C7*12</f>
        <v>36</v>
      </c>
      <c r="K7" s="56">
        <f>+J7*236.74</f>
        <v>8522.64</v>
      </c>
      <c r="L7" s="55">
        <f>+(C7*12+C7*6)*21.19</f>
        <v>1144.26</v>
      </c>
      <c r="M7" s="57" t="s">
        <v>27</v>
      </c>
    </row>
    <row r="8" spans="1:13" ht="12.95" customHeight="1">
      <c r="A8" s="1"/>
      <c r="J8" s="58"/>
      <c r="K8" s="59">
        <f>SUM(K6:K7)</f>
        <v>14204.4</v>
      </c>
      <c r="L8" s="55">
        <f>SUM(L6:L7)</f>
        <v>1907.1</v>
      </c>
      <c r="M8" s="58"/>
    </row>
    <row r="9" spans="1:13" s="13" customFormat="1" ht="12.95" customHeight="1">
      <c r="A9" s="3"/>
      <c r="B9" s="10"/>
      <c r="C9" s="11"/>
      <c r="I9" s="3"/>
      <c r="J9"/>
      <c r="K9"/>
      <c r="L9"/>
      <c r="M9"/>
    </row>
    <row r="10" spans="1:13" ht="12.95" customHeight="1" thickBot="1">
      <c r="A10" s="1"/>
      <c r="B10" s="1"/>
      <c r="C10" s="4" t="s">
        <v>28</v>
      </c>
      <c r="D10" s="17">
        <f>IF(D12&lt;=($C$6+$C$7)*21.19*10,1,"NAPAKA SSE 2014!")</f>
        <v>1</v>
      </c>
      <c r="E10" s="17">
        <f>IF(E12&lt;=($C$6+$C$7)*21.19*9,2,"NAPAKA SSE 2015!")</f>
        <v>2</v>
      </c>
      <c r="F10" s="1"/>
      <c r="G10" s="1"/>
    </row>
    <row r="11" spans="1:13" ht="12.95" customHeight="1">
      <c r="A11" s="1"/>
      <c r="B11" s="1"/>
      <c r="C11" s="1"/>
      <c r="D11" s="44" t="s">
        <v>26</v>
      </c>
      <c r="E11" s="45" t="s">
        <v>25</v>
      </c>
      <c r="F11" s="46" t="s">
        <v>2</v>
      </c>
      <c r="G11" s="1"/>
      <c r="H11" s="12"/>
      <c r="I11" s="19"/>
    </row>
    <row r="12" spans="1:13" ht="12.95" customHeight="1">
      <c r="A12" s="1"/>
      <c r="B12" s="40" t="s">
        <v>3</v>
      </c>
      <c r="C12" s="41" t="s">
        <v>12</v>
      </c>
      <c r="D12" s="39"/>
      <c r="E12" s="39"/>
      <c r="F12" s="24">
        <f>IF(SUM(D12:E12)&lt;=($C$6+$C$7)*19*21.19,SUM(D12:E12),"NAPAKA!")</f>
        <v>0</v>
      </c>
      <c r="G12" s="1"/>
      <c r="H12" s="12"/>
      <c r="I12" s="19"/>
    </row>
    <row r="13" spans="1:13" ht="16.5" customHeight="1">
      <c r="A13" s="1"/>
      <c r="B13" s="42" t="s">
        <v>4</v>
      </c>
      <c r="C13" s="43" t="s">
        <v>5</v>
      </c>
      <c r="D13" s="39"/>
      <c r="E13" s="39"/>
      <c r="F13" s="24">
        <f>IF(SUM(D13:E13)&lt;=1000,SUM(D13:E13),"NAPAKA!")</f>
        <v>0</v>
      </c>
      <c r="G13" s="63"/>
      <c r="H13" s="64"/>
      <c r="I13" s="47"/>
    </row>
    <row r="14" spans="1:13" ht="24.75">
      <c r="A14" s="1"/>
      <c r="B14" s="42" t="s">
        <v>6</v>
      </c>
      <c r="C14" s="51" t="s">
        <v>30</v>
      </c>
      <c r="D14" s="25"/>
      <c r="E14" s="25"/>
      <c r="F14" s="24">
        <f>IF(SUM(D14:E14)&lt;=(($C$6 +$C$7)*12*236.74),SUM(D14:E14),"NAPAKA!")</f>
        <v>0</v>
      </c>
      <c r="G14" s="1"/>
      <c r="H14" s="12"/>
      <c r="I14" s="19"/>
    </row>
    <row r="15" spans="1:13" ht="12.95" customHeight="1">
      <c r="A15" s="1"/>
      <c r="B15" s="42" t="s">
        <v>7</v>
      </c>
      <c r="C15" s="43" t="s">
        <v>20</v>
      </c>
      <c r="D15" s="35">
        <f>SUM(D12+D13+D14)</f>
        <v>0</v>
      </c>
      <c r="E15" s="26">
        <f>SUM(E12+E13+E14)</f>
        <v>0</v>
      </c>
      <c r="F15" s="36">
        <f>SUM(F12+F13+F14)</f>
        <v>0</v>
      </c>
      <c r="G15" s="1"/>
      <c r="H15" s="19"/>
      <c r="I15" s="19"/>
    </row>
    <row r="16" spans="1:13" ht="12.95" customHeight="1">
      <c r="A16" s="1"/>
      <c r="B16" s="1"/>
      <c r="C16" s="1"/>
      <c r="D16" s="18"/>
      <c r="E16" s="18"/>
      <c r="F16" s="18"/>
      <c r="G16" s="1"/>
    </row>
    <row r="17" spans="1:11" ht="12.95" customHeight="1">
      <c r="A17" s="1"/>
      <c r="B17" s="1"/>
      <c r="C17" s="7" t="s">
        <v>8</v>
      </c>
      <c r="D17" s="1"/>
      <c r="E17" s="1"/>
      <c r="F17" s="1"/>
      <c r="G17" s="1"/>
    </row>
    <row r="18" spans="1:11" ht="12.95" customHeight="1">
      <c r="A18" s="1"/>
      <c r="B18" s="1"/>
      <c r="C18" s="1"/>
      <c r="D18" s="23" t="s">
        <v>21</v>
      </c>
      <c r="E18" s="23" t="s">
        <v>25</v>
      </c>
      <c r="F18" s="23" t="s">
        <v>2</v>
      </c>
      <c r="G18" s="1"/>
    </row>
    <row r="19" spans="1:11" ht="12.95" customHeight="1">
      <c r="A19" s="1"/>
      <c r="B19" s="6"/>
      <c r="C19" s="29" t="s">
        <v>23</v>
      </c>
      <c r="D19" s="24">
        <f>+D15</f>
        <v>0</v>
      </c>
      <c r="E19" s="24">
        <f t="shared" ref="E19" si="0">+E15</f>
        <v>0</v>
      </c>
      <c r="F19" s="24">
        <f>+F15</f>
        <v>0</v>
      </c>
      <c r="G19" s="1"/>
    </row>
    <row r="20" spans="1:11" ht="12.95" customHeight="1">
      <c r="A20" s="1"/>
      <c r="B20" s="5" t="s">
        <v>3</v>
      </c>
      <c r="C20" s="30" t="s">
        <v>9</v>
      </c>
      <c r="D20" s="27"/>
      <c r="E20" s="27"/>
      <c r="F20" s="27"/>
      <c r="G20" s="1"/>
    </row>
    <row r="21" spans="1:11" ht="12.95" customHeight="1">
      <c r="A21" s="1"/>
      <c r="B21" s="6"/>
      <c r="C21" s="31" t="s">
        <v>35</v>
      </c>
      <c r="D21" s="25"/>
      <c r="E21" s="25"/>
      <c r="F21" s="28">
        <f>SUM(D21:E21)</f>
        <v>0</v>
      </c>
      <c r="G21" s="37"/>
    </row>
    <row r="22" spans="1:11" ht="12.95" customHeight="1">
      <c r="A22" s="1"/>
      <c r="B22" s="5" t="s">
        <v>4</v>
      </c>
      <c r="C22" s="30" t="s">
        <v>10</v>
      </c>
      <c r="D22" s="27"/>
      <c r="E22" s="27"/>
      <c r="F22" s="27"/>
      <c r="G22" s="1"/>
    </row>
    <row r="23" spans="1:11" ht="12.95" customHeight="1">
      <c r="A23" s="1"/>
      <c r="B23" s="8"/>
      <c r="C23" s="31" t="s">
        <v>36</v>
      </c>
      <c r="D23" s="25"/>
      <c r="E23" s="25"/>
      <c r="F23" s="28">
        <f>SUM(D23:E23)</f>
        <v>0</v>
      </c>
      <c r="G23" s="1"/>
    </row>
    <row r="24" spans="1:11" ht="12.95" customHeight="1">
      <c r="A24" s="1"/>
      <c r="B24" s="49"/>
      <c r="C24" s="50" t="s">
        <v>11</v>
      </c>
      <c r="D24" s="48">
        <f>D15</f>
        <v>0</v>
      </c>
      <c r="E24" s="48">
        <f>E15</f>
        <v>0</v>
      </c>
      <c r="F24" s="48">
        <f>SUM(D24:E24)</f>
        <v>0</v>
      </c>
      <c r="G24" s="1"/>
    </row>
    <row r="25" spans="1:11" ht="12.95" customHeight="1" thickBot="1">
      <c r="A25" s="1"/>
      <c r="B25" s="5" t="s">
        <v>6</v>
      </c>
      <c r="C25" s="30" t="s">
        <v>29</v>
      </c>
      <c r="D25" s="32">
        <f>SUM(D21+D23+D24)</f>
        <v>0</v>
      </c>
      <c r="E25" s="33">
        <f>SUM(E21+E23+E24)</f>
        <v>0</v>
      </c>
      <c r="F25" s="34">
        <f>SUM(D25:E25)</f>
        <v>0</v>
      </c>
      <c r="G25" s="1"/>
    </row>
    <row r="26" spans="1:11" ht="12.95" customHeight="1">
      <c r="A26" s="1"/>
      <c r="B26" s="1"/>
      <c r="C26" s="1"/>
      <c r="D26" s="16"/>
      <c r="E26" s="16"/>
      <c r="F26" s="1"/>
      <c r="G26" s="1"/>
    </row>
    <row r="27" spans="1:11" ht="12.95" customHeight="1">
      <c r="A27" s="1"/>
      <c r="B27" s="1"/>
      <c r="C27" s="1"/>
      <c r="D27" s="1"/>
      <c r="E27" s="1"/>
      <c r="F27" s="1"/>
      <c r="G27" s="1"/>
      <c r="H27" s="1"/>
      <c r="I27" s="1"/>
    </row>
    <row r="28" spans="1:11" ht="51" customHeight="1">
      <c r="A28" s="1"/>
      <c r="B28" s="38" t="s">
        <v>16</v>
      </c>
      <c r="C28" s="15" t="s">
        <v>17</v>
      </c>
      <c r="D28" s="66"/>
      <c r="E28" s="66"/>
      <c r="F28" s="66" t="s">
        <v>18</v>
      </c>
      <c r="G28" s="66"/>
      <c r="H28" s="1"/>
      <c r="I28" s="1"/>
    </row>
    <row r="29" spans="1:11" ht="12.95" customHeight="1">
      <c r="A29" s="1"/>
      <c r="B29" s="1"/>
      <c r="C29" s="1"/>
      <c r="D29" s="1"/>
      <c r="E29" s="1"/>
      <c r="F29" s="1"/>
      <c r="G29" s="1"/>
      <c r="H29" s="1"/>
      <c r="I29" s="1"/>
    </row>
    <row r="30" spans="1:11" ht="12.95" customHeight="1">
      <c r="A30" s="1"/>
      <c r="B30" s="1"/>
      <c r="C30" s="1"/>
      <c r="D30" s="1"/>
      <c r="E30" s="1"/>
      <c r="F30" s="1"/>
      <c r="G30" s="1"/>
      <c r="H30" s="1"/>
      <c r="I30" s="1"/>
    </row>
    <row r="31" spans="1:11" ht="12.95" customHeight="1">
      <c r="A31" s="1"/>
      <c r="B31" s="9" t="s">
        <v>13</v>
      </c>
      <c r="C31" s="9"/>
      <c r="D31" s="1"/>
      <c r="E31" s="1"/>
      <c r="F31" s="1"/>
      <c r="G31" s="1"/>
      <c r="H31" s="1"/>
      <c r="I31" s="1"/>
    </row>
    <row r="32" spans="1:11" ht="12.95" customHeight="1">
      <c r="A32" s="1"/>
      <c r="B32" s="61" t="s">
        <v>14</v>
      </c>
      <c r="C32" s="61"/>
      <c r="D32" s="61"/>
      <c r="E32" s="61"/>
      <c r="F32" s="61"/>
      <c r="G32" s="61"/>
      <c r="H32" s="61"/>
      <c r="I32" s="1"/>
      <c r="J32" s="14"/>
      <c r="K32" s="14"/>
    </row>
    <row r="33" spans="1:12" ht="27" customHeight="1">
      <c r="A33" s="1"/>
      <c r="B33" s="65" t="s">
        <v>19</v>
      </c>
      <c r="C33" s="65"/>
      <c r="D33" s="65"/>
      <c r="E33" s="65"/>
      <c r="F33" s="65"/>
      <c r="G33" s="65"/>
      <c r="H33" s="65"/>
      <c r="I33" s="1"/>
      <c r="J33" s="14"/>
      <c r="K33" s="14"/>
    </row>
    <row r="34" spans="1:12" ht="15" customHeight="1">
      <c r="A34" s="1"/>
      <c r="B34" s="62" t="s">
        <v>37</v>
      </c>
      <c r="C34" s="62"/>
      <c r="D34" s="62"/>
      <c r="E34" s="62"/>
      <c r="F34" s="62"/>
      <c r="G34" s="62"/>
      <c r="H34" s="62"/>
      <c r="I34" s="1"/>
      <c r="J34" s="14"/>
      <c r="K34" s="14"/>
    </row>
    <row r="35" spans="1:12">
      <c r="B35" s="62"/>
      <c r="C35" s="62"/>
      <c r="D35" s="62"/>
      <c r="E35" s="62"/>
      <c r="F35" s="62"/>
      <c r="G35" s="62"/>
      <c r="H35" s="62"/>
      <c r="J35" s="14"/>
      <c r="K35" s="14"/>
      <c r="L35" s="14"/>
    </row>
    <row r="36" spans="1:12">
      <c r="B36" s="62"/>
      <c r="C36" s="62"/>
      <c r="D36" s="62"/>
      <c r="E36" s="62"/>
      <c r="F36" s="62"/>
      <c r="G36" s="62"/>
      <c r="H36" s="62"/>
    </row>
    <row r="37" spans="1:12">
      <c r="B37" s="62"/>
      <c r="C37" s="62"/>
      <c r="D37" s="62"/>
      <c r="E37" s="62"/>
      <c r="F37" s="62"/>
      <c r="G37" s="62"/>
      <c r="H37" s="62"/>
    </row>
    <row r="38" spans="1:12">
      <c r="B38" s="62"/>
      <c r="C38" s="62"/>
      <c r="D38" s="62"/>
      <c r="E38" s="62"/>
      <c r="F38" s="62"/>
      <c r="G38" s="62"/>
      <c r="H38" s="62"/>
    </row>
    <row r="39" spans="1:12">
      <c r="B39" s="62"/>
      <c r="C39" s="62"/>
      <c r="D39" s="62"/>
      <c r="E39" s="62"/>
      <c r="F39" s="62"/>
      <c r="G39" s="62"/>
      <c r="H39" s="62"/>
    </row>
    <row r="40" spans="1:12" ht="12" customHeight="1">
      <c r="B40" s="62"/>
      <c r="C40" s="62"/>
      <c r="D40" s="62"/>
      <c r="E40" s="62"/>
      <c r="F40" s="62"/>
      <c r="G40" s="62"/>
      <c r="H40" s="62"/>
    </row>
    <row r="41" spans="1:12" hidden="1">
      <c r="B41" s="62"/>
      <c r="C41" s="62"/>
      <c r="D41" s="62"/>
      <c r="E41" s="62"/>
      <c r="F41" s="62"/>
      <c r="G41" s="62"/>
      <c r="H41" s="62"/>
    </row>
    <row r="43" spans="1:12" ht="29.25" customHeight="1">
      <c r="B43" s="62"/>
      <c r="C43" s="62"/>
      <c r="D43" s="62"/>
      <c r="E43" s="62"/>
      <c r="F43" s="62"/>
      <c r="G43" s="62"/>
      <c r="H43" s="62"/>
    </row>
    <row r="46" spans="1:12">
      <c r="C46" s="21"/>
    </row>
  </sheetData>
  <sheetProtection password="C3F1" sheet="1" objects="1" scenarios="1" formatCells="0" formatColumns="0" formatRows="0" insertColumns="0" insertRows="0" insertHyperlinks="0" deleteColumns="0" deleteRows="0" autoFilter="0" pivotTables="0"/>
  <mergeCells count="8">
    <mergeCell ref="C4:F4"/>
    <mergeCell ref="B32:H32"/>
    <mergeCell ref="B34:H41"/>
    <mergeCell ref="G13:H13"/>
    <mergeCell ref="B43:H43"/>
    <mergeCell ref="B33:H33"/>
    <mergeCell ref="D28:E28"/>
    <mergeCell ref="F28:G28"/>
  </mergeCells>
  <pageMargins left="0.70866141732283472" right="0.70866141732283472" top="0.78740157480314965" bottom="0.74803149606299213" header="0.31496062992125984" footer="0.31496062992125984"/>
  <pageSetup paperSize="9" scale="95" fitToHeight="2" orientation="landscape" r:id="rId1"/>
  <headerFooter>
    <oddHeader>&amp;L&amp;G&amp;R&amp;G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List1!Področje_tiskanja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 Vidmar</dc:creator>
  <cp:lastModifiedBy>Dušan Mikuž</cp:lastModifiedBy>
  <cp:lastPrinted>2014-09-22T10:22:26Z</cp:lastPrinted>
  <dcterms:created xsi:type="dcterms:W3CDTF">2009-08-03T09:51:50Z</dcterms:created>
  <dcterms:modified xsi:type="dcterms:W3CDTF">2014-09-26T09:25:54Z</dcterms:modified>
</cp:coreProperties>
</file>